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<sst xmlns="http://schemas.openxmlformats.org/spreadsheetml/2006/main" count="339" uniqueCount="111">
  <si>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</si>
  <si>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</si>
  <si>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</si>
  <si>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</si>
  <si>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</si>
  <si>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</si>
  <si>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</si>
  <si>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</si>
  <si>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</si>
  <si>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</si>
  <si>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</si>
  <si>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</si>
  <si>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</si>
  <si>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</si>
  <si>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</si>
  <si>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</si>
  <si>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</si>
  <si>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</si>
  <si>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</si>
  <si>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</si>
  <si>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</si>
  <si>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</si>
  <si>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</si>
  <si>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</si>
  <si>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</si>
  <si>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</si>
  <si>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</si>
  <si>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</si>
  <si>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</si>
  <si>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</si>
  <si>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</si>
  <si>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</si>
  <si>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</si>
  <si>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</si>
  <si>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</si>
  <si>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</si>
  <si>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</si>
  <si>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</si>
  <si>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</si>
  <si>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</si>
  <si>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</si>
  <si>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</si>
  <si>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</si>
  <si>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</si>
  <si>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</si>
  <si>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</si>
  <si>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</si>
  <si>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</si>
  <si>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</si>
  <si>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</si>
  <si>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</si>
  <si>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</si>
  <si>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</si>
  <si>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</si>
  <si>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</si>
  <si>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</si>
  <si>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</si>
  <si>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</si>
  <si>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</si>
  <si>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</si>
  <si>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</si>
  <si>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</si>
  <si>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</si>
  <si>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</si>
  <si>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</si>
  <si>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</si>
  <si>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</si>
  <si>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</si>
  <si>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</si>
  <si>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</si>
  <si>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</si>
  <si>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</si>
  <si>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</si>
  <si>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</si>
  <si>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</si>
  <si>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</si>
  <si>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</si>
  <si>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</si>
  <si>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</si>
  <si>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</si>
  <si>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</si>
  <si>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</si>
  <si>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</si>
  <si>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</si>
  <si>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</si>
  <si>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</si>
  <si>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</si>
  <si>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</si>
  <si>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</si>
  <si>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</si>
  <si>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</si>
  <si>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</si>
  <si>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</si>
  <si>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</si>
  <si>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</si>
  <si>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</si>
  <si>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</si>
  <si>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</si>
  <si>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</si>
  <si>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</si>
  <si>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</si>
  <si>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</si>
  <si>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</si>
  <si>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</si>
  <si>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</si>
  <si>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план на січень-вересень  2014р.</t>
  </si>
  <si>
    <t>станом на 16.09.2014 р.</t>
  </si>
  <si>
    <r>
      <t xml:space="preserve">станом на 16.09.2014р.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</si>
  <si>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16.09.2014р.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</si>
  <si>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16.09.2014</t>
    </r>
    <r>
      <rPr>
        <sz val="10"/>
        <rFont val="Times New Roman"/>
        <family val="1"/>
      </rPr>
      <t xml:space="preserve"> (тис.грн.)</t>
    </r>
  </si>
  <si>
    <t>Зміни до розпису станом на 16.09.2014р.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</si>
</sst>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0" fontId="7" fillId="0" borderId="33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472851"/>
        <c:axId val="58255660"/>
      </c:lineChart>
      <c:catAx>
        <c:axId val="64728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55660"/>
        <c:crosses val="autoZero"/>
        <c:auto val="0"/>
        <c:lblOffset val="100"/>
        <c:tickLblSkip val="1"/>
        <c:noMultiLvlLbl val="0"/>
      </c:catAx>
      <c:valAx>
        <c:axId val="58255660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72851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16.09.2014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9937757"/>
        <c:axId val="23895494"/>
      </c:bar3DChart>
      <c:catAx>
        <c:axId val="399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3895494"/>
        <c:crosses val="autoZero"/>
        <c:auto val="1"/>
        <c:lblOffset val="100"/>
        <c:tickLblSkip val="1"/>
        <c:noMultiLvlLbl val="0"/>
      </c:catAx>
      <c:valAx>
        <c:axId val="23895494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37757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3732855"/>
        <c:axId val="56486832"/>
      </c:barChart>
      <c:catAx>
        <c:axId val="13732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86832"/>
        <c:crosses val="autoZero"/>
        <c:auto val="1"/>
        <c:lblOffset val="100"/>
        <c:tickLblSkip val="1"/>
        <c:noMultiLvlLbl val="0"/>
      </c:catAx>
      <c:valAx>
        <c:axId val="56486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32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8619441"/>
        <c:axId val="12030650"/>
      </c:barChart>
      <c:catAx>
        <c:axId val="38619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30650"/>
        <c:crosses val="autoZero"/>
        <c:auto val="1"/>
        <c:lblOffset val="100"/>
        <c:tickLblSkip val="1"/>
        <c:noMultiLvlLbl val="0"/>
      </c:catAx>
      <c:valAx>
        <c:axId val="12030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19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1166987"/>
        <c:axId val="34958564"/>
      </c:barChart>
      <c:catAx>
        <c:axId val="4116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58564"/>
        <c:crosses val="autoZero"/>
        <c:auto val="1"/>
        <c:lblOffset val="100"/>
        <c:tickLblSkip val="1"/>
        <c:noMultiLvlLbl val="0"/>
      </c:catAx>
      <c:valAx>
        <c:axId val="34958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66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4538893"/>
        <c:axId val="21087990"/>
      </c:lineChart>
      <c:catAx>
        <c:axId val="545388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87990"/>
        <c:crosses val="autoZero"/>
        <c:auto val="0"/>
        <c:lblOffset val="100"/>
        <c:tickLblSkip val="1"/>
        <c:noMultiLvlLbl val="0"/>
      </c:catAx>
      <c:valAx>
        <c:axId val="2108799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53889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5574183"/>
        <c:axId val="30405600"/>
      </c:lineChart>
      <c:catAx>
        <c:axId val="555741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05600"/>
        <c:crosses val="autoZero"/>
        <c:auto val="0"/>
        <c:lblOffset val="100"/>
        <c:tickLblSkip val="1"/>
        <c:noMultiLvlLbl val="0"/>
      </c:catAx>
      <c:valAx>
        <c:axId val="3040560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57418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214945"/>
        <c:axId val="46934506"/>
      </c:lineChart>
      <c:catAx>
        <c:axId val="52149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34506"/>
        <c:crosses val="autoZero"/>
        <c:auto val="0"/>
        <c:lblOffset val="100"/>
        <c:tickLblSkip val="1"/>
        <c:noMultiLvlLbl val="0"/>
      </c:catAx>
      <c:valAx>
        <c:axId val="4693450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1494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9757371"/>
        <c:axId val="43598612"/>
      </c:lineChart>
      <c:catAx>
        <c:axId val="197573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98612"/>
        <c:crosses val="autoZero"/>
        <c:auto val="0"/>
        <c:lblOffset val="100"/>
        <c:tickLblSkip val="1"/>
        <c:noMultiLvlLbl val="0"/>
      </c:catAx>
      <c:valAx>
        <c:axId val="4359861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75737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56843189"/>
        <c:axId val="41826654"/>
      </c:lineChart>
      <c:catAx>
        <c:axId val="568431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26654"/>
        <c:crosses val="autoZero"/>
        <c:auto val="0"/>
        <c:lblOffset val="100"/>
        <c:tickLblSkip val="1"/>
        <c:noMultiLvlLbl val="0"/>
      </c:catAx>
      <c:valAx>
        <c:axId val="41826654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84318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0895567"/>
        <c:axId val="32515784"/>
      </c:lineChart>
      <c:catAx>
        <c:axId val="408955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15784"/>
        <c:crosses val="autoZero"/>
        <c:auto val="0"/>
        <c:lblOffset val="100"/>
        <c:tickLblSkip val="1"/>
        <c:noMultiLvlLbl val="0"/>
      </c:catAx>
      <c:valAx>
        <c:axId val="3251578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89556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4206601"/>
        <c:axId val="16532818"/>
      </c:lineChart>
      <c:catAx>
        <c:axId val="242066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32818"/>
        <c:crosses val="autoZero"/>
        <c:auto val="0"/>
        <c:lblOffset val="100"/>
        <c:tickLblSkip val="1"/>
        <c:noMultiLvlLbl val="0"/>
      </c:catAx>
      <c:valAx>
        <c:axId val="1653281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20660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вересень!$J$4:$J$14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вересень!$K$4:$K$25</c:f>
              <c:numCache/>
            </c:numRef>
          </c:val>
          <c:smooth val="1"/>
        </c:ser>
        <c:marker val="1"/>
        <c:axId val="14577635"/>
        <c:axId val="64089852"/>
      </c:lineChart>
      <c:catAx>
        <c:axId val="145776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89852"/>
        <c:crosses val="autoZero"/>
        <c:auto val="0"/>
        <c:lblOffset val="100"/>
        <c:tickLblSkip val="1"/>
        <c:noMultiLvlLbl val="0"/>
      </c:catAx>
      <c:valAx>
        <c:axId val="6408985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57763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363 563,0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334 170,0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--24 322,1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вересень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40 928,9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-29 393,1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3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4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5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6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62</v>
      </c>
      <c r="O1" s="106"/>
      <c r="P1" s="106"/>
      <c r="Q1" s="106"/>
      <c r="R1" s="106"/>
      <c r="S1" s="123"/>
    </row>
    <row r="2" spans="1:19" ht="16.5" thickBot="1">
      <c r="A2" s="124" t="s">
        <v>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64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41671</v>
      </c>
      <c r="O29" s="118">
        <f>'[1]січень '!$D$142</f>
        <v>111410.62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41671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F56" sqref="F56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108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46" t="s">
        <v>40</v>
      </c>
      <c r="B28" s="132" t="s">
        <v>51</v>
      </c>
      <c r="C28" s="133"/>
      <c r="D28" s="143" t="s">
        <v>28</v>
      </c>
      <c r="E28" s="143"/>
      <c r="F28" s="137" t="s">
        <v>29</v>
      </c>
      <c r="G28" s="148"/>
      <c r="H28" s="144" t="s">
        <v>39</v>
      </c>
      <c r="I28" s="137"/>
      <c r="J28" s="144" t="s">
        <v>50</v>
      </c>
      <c r="K28" s="136"/>
      <c r="L28" s="140" t="s">
        <v>45</v>
      </c>
      <c r="M28" s="141"/>
      <c r="N28" s="142"/>
      <c r="O28" s="134" t="s">
        <v>109</v>
      </c>
      <c r="P28" s="135"/>
    </row>
    <row r="29" spans="1:16" ht="45">
      <c r="A29" s="147"/>
      <c r="B29" s="72" t="s">
        <v>105</v>
      </c>
      <c r="C29" s="28" t="s">
        <v>26</v>
      </c>
      <c r="D29" s="72" t="str">
        <f>B29</f>
        <v>план на січень-вересень  2014р.</v>
      </c>
      <c r="E29" s="28" t="str">
        <f>C29</f>
        <v>факт</v>
      </c>
      <c r="F29" s="71" t="str">
        <f>B29</f>
        <v>план на січень-вересень  2014р.</v>
      </c>
      <c r="G29" s="95" t="str">
        <f>C29</f>
        <v>факт</v>
      </c>
      <c r="H29" s="72" t="str">
        <f>B29</f>
        <v>план на січень-вересень  2014р.</v>
      </c>
      <c r="I29" s="28" t="str">
        <f>C29</f>
        <v>факт</v>
      </c>
      <c r="J29" s="71" t="str">
        <f>B29</f>
        <v>план на січень-вересень  2014р.</v>
      </c>
      <c r="K29" s="95" t="str">
        <f>C29</f>
        <v>факт</v>
      </c>
      <c r="L29" s="67" t="str">
        <f>D29</f>
        <v>план на січень-вересень  2014р.</v>
      </c>
      <c r="M29" s="28" t="s">
        <v>26</v>
      </c>
      <c r="N29" s="68" t="s">
        <v>27</v>
      </c>
      <c r="O29" s="136"/>
      <c r="P29" s="137"/>
    </row>
    <row r="30" spans="1:16" ht="23.25" customHeight="1" thickBot="1">
      <c r="A30" s="66">
        <f>вересень!O38</f>
        <v>0</v>
      </c>
      <c r="B30" s="73">
        <v>187.5</v>
      </c>
      <c r="C30" s="73">
        <v>291.47</v>
      </c>
      <c r="D30" s="74">
        <v>12928.3</v>
      </c>
      <c r="E30" s="74">
        <v>2311.79</v>
      </c>
      <c r="F30" s="75">
        <v>1723</v>
      </c>
      <c r="G30" s="76">
        <v>1754.73</v>
      </c>
      <c r="H30" s="76">
        <v>52512.6</v>
      </c>
      <c r="I30" s="76">
        <v>57768.31</v>
      </c>
      <c r="J30" s="76">
        <v>1431.22</v>
      </c>
      <c r="K30" s="96">
        <v>941.06</v>
      </c>
      <c r="L30" s="97">
        <v>68782.62</v>
      </c>
      <c r="M30" s="77">
        <v>63067.36</v>
      </c>
      <c r="N30" s="78">
        <v>-5715.26</v>
      </c>
      <c r="O30" s="138">
        <v>121524.01776</v>
      </c>
      <c r="P30" s="13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3" t="s">
        <v>47</v>
      </c>
      <c r="P31" s="14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112503.42123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287459.5</v>
      </c>
      <c r="C47" s="40">
        <v>264671.61</v>
      </c>
      <c r="F47" s="1" t="s">
        <v>25</v>
      </c>
      <c r="G47" s="8"/>
      <c r="H47" s="14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57702.1</v>
      </c>
      <c r="C48" s="18">
        <v>55446.76</v>
      </c>
      <c r="G48" s="8"/>
      <c r="H48" s="14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1056.6</v>
      </c>
      <c r="C49" s="17">
        <v>-312.3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794.5</v>
      </c>
      <c r="C50" s="6">
        <v>732.29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5113.5</v>
      </c>
      <c r="C51" s="17">
        <v>4782.79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5256.5</v>
      </c>
      <c r="C52" s="17">
        <v>5365.42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2096.6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3780.2999999999447</v>
      </c>
      <c r="C54" s="17">
        <v>1386.779999999963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363563</v>
      </c>
      <c r="C55" s="12">
        <v>334169.95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98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99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0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0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0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0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0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0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0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1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67</v>
      </c>
      <c r="O1" s="106"/>
      <c r="P1" s="106"/>
      <c r="Q1" s="106"/>
      <c r="R1" s="106"/>
      <c r="S1" s="123"/>
    </row>
    <row r="2" spans="1:19" ht="16.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41699</v>
      </c>
      <c r="O29" s="118">
        <f>'[1]лютий'!$D$142</f>
        <v>121970.53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41699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74</v>
      </c>
      <c r="O1" s="106"/>
      <c r="P1" s="106"/>
      <c r="Q1" s="106"/>
      <c r="R1" s="106"/>
      <c r="S1" s="123"/>
    </row>
    <row r="2" spans="1:19" ht="16.5" thickBot="1">
      <c r="A2" s="124" t="s">
        <v>75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41730</v>
      </c>
      <c r="O29" s="118">
        <f>'[1]березень'!$D$142</f>
        <v>114985.02570999999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41730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79</v>
      </c>
      <c r="O1" s="106"/>
      <c r="P1" s="106"/>
      <c r="Q1" s="106"/>
      <c r="R1" s="106"/>
      <c r="S1" s="123"/>
    </row>
    <row r="2" spans="1:19" ht="16.5" thickBot="1">
      <c r="A2" s="124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41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 t="s">
        <v>34</v>
      </c>
      <c r="O29" s="117"/>
      <c r="P29" s="117"/>
      <c r="Q29" s="11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7">
        <v>41760</v>
      </c>
      <c r="O30" s="118">
        <f>'[1]квітень'!$D$142</f>
        <v>123251.48</v>
      </c>
      <c r="P30" s="118"/>
      <c r="Q30" s="11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8"/>
      <c r="O31" s="118"/>
      <c r="P31" s="118"/>
      <c r="Q31" s="11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56</v>
      </c>
      <c r="P33" s="11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1" t="s">
        <v>57</v>
      </c>
      <c r="P34" s="11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2" t="s">
        <v>60</v>
      </c>
      <c r="P35" s="11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 t="s">
        <v>35</v>
      </c>
      <c r="O38" s="115"/>
      <c r="P38" s="115"/>
      <c r="Q38" s="11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 t="s">
        <v>36</v>
      </c>
      <c r="O39" s="116"/>
      <c r="P39" s="116"/>
      <c r="Q39" s="11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7">
        <v>41760</v>
      </c>
      <c r="O40" s="114">
        <v>0</v>
      </c>
      <c r="P40" s="114"/>
      <c r="Q40" s="11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8"/>
      <c r="O41" s="114"/>
      <c r="P41" s="114"/>
      <c r="Q41" s="11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84</v>
      </c>
      <c r="O1" s="106"/>
      <c r="P1" s="106"/>
      <c r="Q1" s="106"/>
      <c r="R1" s="106"/>
      <c r="S1" s="123"/>
    </row>
    <row r="2" spans="1:19" ht="16.5" thickBot="1">
      <c r="A2" s="124" t="s">
        <v>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41791</v>
      </c>
      <c r="O28" s="118">
        <f>'[1]травень'!$D$142</f>
        <v>118982.48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41791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89</v>
      </c>
      <c r="O1" s="106"/>
      <c r="P1" s="106"/>
      <c r="Q1" s="106"/>
      <c r="R1" s="106"/>
      <c r="S1" s="123"/>
    </row>
    <row r="2" spans="1:19" ht="16.5" thickBot="1">
      <c r="A2" s="124" t="s">
        <v>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41821</v>
      </c>
      <c r="O28" s="118">
        <f>'[1]червень'!$D$143</f>
        <v>117976.29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41821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94</v>
      </c>
      <c r="O1" s="106"/>
      <c r="P1" s="106"/>
      <c r="Q1" s="106"/>
      <c r="R1" s="106"/>
      <c r="S1" s="123"/>
    </row>
    <row r="2" spans="1:19" ht="16.5" thickBot="1">
      <c r="A2" s="124" t="s">
        <v>95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 t="s">
        <v>41</v>
      </c>
      <c r="O30" s="115"/>
      <c r="P30" s="115"/>
      <c r="Q30" s="11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 t="s">
        <v>34</v>
      </c>
      <c r="O31" s="117"/>
      <c r="P31" s="117"/>
      <c r="Q31" s="11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7">
        <v>41852</v>
      </c>
      <c r="O32" s="118">
        <f>'[1]липень'!$D$143</f>
        <v>120856.76109</v>
      </c>
      <c r="P32" s="118"/>
      <c r="Q32" s="11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08"/>
      <c r="O33" s="118"/>
      <c r="P33" s="118"/>
      <c r="Q33" s="11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9" t="s">
        <v>56</v>
      </c>
      <c r="P35" s="110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1" t="s">
        <v>57</v>
      </c>
      <c r="P36" s="111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12" t="s">
        <v>60</v>
      </c>
      <c r="P37" s="11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 t="s">
        <v>35</v>
      </c>
      <c r="O40" s="115"/>
      <c r="P40" s="115"/>
      <c r="Q40" s="11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 t="s">
        <v>36</v>
      </c>
      <c r="O41" s="116"/>
      <c r="P41" s="116"/>
      <c r="Q41" s="11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7">
        <v>41852</v>
      </c>
      <c r="O42" s="114">
        <v>0</v>
      </c>
      <c r="P42" s="114"/>
      <c r="Q42" s="11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08"/>
      <c r="O43" s="114"/>
      <c r="P43" s="114"/>
      <c r="Q43" s="11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99</v>
      </c>
      <c r="O1" s="106"/>
      <c r="P1" s="106"/>
      <c r="Q1" s="106"/>
      <c r="R1" s="106"/>
      <c r="S1" s="123"/>
    </row>
    <row r="2" spans="1:19" ht="16.5" thickBot="1">
      <c r="A2" s="124" t="s">
        <v>100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101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41883</v>
      </c>
      <c r="O29" s="118">
        <f>'[1]серпень'!$D$143</f>
        <v>127799.14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41883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48"/>
  <sheetViews>
    <sheetView tabSelected="1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50" sqref="O50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103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104</v>
      </c>
      <c r="O1" s="106"/>
      <c r="P1" s="106"/>
      <c r="Q1" s="106"/>
      <c r="R1" s="106"/>
      <c r="S1" s="123"/>
    </row>
    <row r="2" spans="1:19" ht="16.5" thickBot="1">
      <c r="A2" s="124" t="s">
        <v>106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107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AVERAGE(J4:J14)</f>
        <v>1509.7163636363637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1509.7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1509.7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1509.7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1509.7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1509.7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75.6</v>
      </c>
      <c r="I10" s="82">
        <f t="shared" si="0"/>
        <v>47.840000000000046</v>
      </c>
      <c r="J10" s="42">
        <v>936.14</v>
      </c>
      <c r="K10" s="56">
        <v>1100</v>
      </c>
      <c r="L10" s="4">
        <f t="shared" si="1"/>
        <v>0.8510363636363636</v>
      </c>
      <c r="M10" s="2">
        <v>1509.7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1509.7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1509.7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1509.7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1509.7</v>
      </c>
      <c r="N14" s="47">
        <v>0</v>
      </c>
      <c r="O14" s="53">
        <v>0</v>
      </c>
      <c r="P14" s="54">
        <v>274.5</v>
      </c>
      <c r="Q14" s="49">
        <v>0</v>
      </c>
      <c r="R14" s="46">
        <v>0.9</v>
      </c>
      <c r="S14" s="35">
        <f t="shared" si="2"/>
        <v>275.4</v>
      </c>
    </row>
    <row r="15" spans="1:19" ht="12.75">
      <c r="A15" s="13">
        <v>41898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1800</v>
      </c>
      <c r="L15" s="4">
        <f t="shared" si="1"/>
        <v>0</v>
      </c>
      <c r="M15" s="2">
        <v>1509.7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41899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1700</v>
      </c>
      <c r="L16" s="4">
        <f>J15/K16</f>
        <v>0</v>
      </c>
      <c r="M16" s="2">
        <v>1509.7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41900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1450</v>
      </c>
      <c r="L17" s="4">
        <f t="shared" si="1"/>
        <v>0</v>
      </c>
      <c r="M17" s="2">
        <v>1509.7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41901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2600</v>
      </c>
      <c r="L18" s="4">
        <f t="shared" si="1"/>
        <v>0</v>
      </c>
      <c r="M18" s="2">
        <v>1509.7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41904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1509.7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41905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1200</v>
      </c>
      <c r="L20" s="4">
        <f t="shared" si="1"/>
        <v>0</v>
      </c>
      <c r="M20" s="2">
        <v>1509.7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41906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1300</v>
      </c>
      <c r="L21" s="4">
        <f t="shared" si="1"/>
        <v>0</v>
      </c>
      <c r="M21" s="2">
        <v>1509.7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41907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1100</v>
      </c>
      <c r="L22" s="4">
        <f t="shared" si="1"/>
        <v>0</v>
      </c>
      <c r="M22" s="2">
        <v>1509.7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41908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1200</v>
      </c>
      <c r="L23" s="4">
        <f t="shared" si="1"/>
        <v>0</v>
      </c>
      <c r="M23" s="2">
        <v>1509.7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41911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2800</v>
      </c>
      <c r="L24" s="4">
        <f t="shared" si="1"/>
        <v>0</v>
      </c>
      <c r="M24" s="2">
        <v>1509.7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13">
        <v>41912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4258.9</v>
      </c>
      <c r="L25" s="4">
        <f t="shared" si="1"/>
        <v>0</v>
      </c>
      <c r="M25" s="2">
        <v>1509.7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39" t="s">
        <v>33</v>
      </c>
      <c r="B26" s="43">
        <f aca="true" t="shared" si="3" ref="B26:K26">SUM(B4:B25)</f>
        <v>14393.23</v>
      </c>
      <c r="C26" s="43">
        <f t="shared" si="3"/>
        <v>1153.96</v>
      </c>
      <c r="D26" s="43">
        <f t="shared" si="3"/>
        <v>-385</v>
      </c>
      <c r="E26" s="14">
        <f t="shared" si="3"/>
        <v>46.599999999999994</v>
      </c>
      <c r="F26" s="14">
        <f t="shared" si="3"/>
        <v>495.49</v>
      </c>
      <c r="G26" s="14">
        <f t="shared" si="3"/>
        <v>629.7</v>
      </c>
      <c r="H26" s="14">
        <f t="shared" si="3"/>
        <v>165.4</v>
      </c>
      <c r="I26" s="43">
        <f t="shared" si="3"/>
        <v>107.49999999999903</v>
      </c>
      <c r="J26" s="43">
        <f t="shared" si="3"/>
        <v>16606.88</v>
      </c>
      <c r="K26" s="43">
        <f t="shared" si="3"/>
        <v>39078.9</v>
      </c>
      <c r="L26" s="15">
        <f t="shared" si="1"/>
        <v>0.42495771375345776</v>
      </c>
      <c r="M26" s="2"/>
      <c r="N26" s="93">
        <f>SUM(N4:N25)</f>
        <v>20</v>
      </c>
      <c r="O26" s="93">
        <f>SUM(O4:O25)</f>
        <v>0</v>
      </c>
      <c r="P26" s="93">
        <f>SUM(P4:P25)</f>
        <v>1653.6999999999998</v>
      </c>
      <c r="Q26" s="93">
        <f>SUM(Q4:Q25)</f>
        <v>75.49999999999999</v>
      </c>
      <c r="R26" s="93">
        <f>SUM(R4:R25)</f>
        <v>2.7</v>
      </c>
      <c r="S26" s="93">
        <f>N26+O26+Q26+P26+R26</f>
        <v>1751.8999999999999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41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 t="s">
        <v>34</v>
      </c>
      <c r="O30" s="117"/>
      <c r="P30" s="117"/>
      <c r="Q30" s="117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7">
        <v>41898</v>
      </c>
      <c r="O31" s="118">
        <v>121524.01776</v>
      </c>
      <c r="P31" s="118"/>
      <c r="Q31" s="118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8"/>
      <c r="O32" s="118"/>
      <c r="P32" s="118"/>
      <c r="Q32" s="118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v>112503.42123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9" t="s">
        <v>56</v>
      </c>
      <c r="P34" s="110"/>
      <c r="Q34" s="61"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1" t="s">
        <v>57</v>
      </c>
      <c r="P35" s="111"/>
      <c r="Q35" s="83">
        <v>9020.59653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2" t="s">
        <v>60</v>
      </c>
      <c r="P36" s="113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 t="s">
        <v>35</v>
      </c>
      <c r="O39" s="115"/>
      <c r="P39" s="115"/>
      <c r="Q39" s="115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 t="s">
        <v>36</v>
      </c>
      <c r="O40" s="116"/>
      <c r="P40" s="116"/>
      <c r="Q40" s="116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7">
        <v>41898</v>
      </c>
      <c r="O41" s="114">
        <v>0</v>
      </c>
      <c r="P41" s="114"/>
      <c r="Q41" s="114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8"/>
      <c r="O42" s="114"/>
      <c r="P42" s="114"/>
      <c r="Q42" s="114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2014-09-16T14:08:38Z</dcterms:modified>
  <cp:category/>
  <cp:version/>
  <cp:contentType/>
  <cp:contentStatus/>
</cp:coreProperties>
</file>